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11760" activeTab="2"/>
  </bookViews>
  <sheets>
    <sheet name="Додаток 1" sheetId="1" r:id="rId1"/>
    <sheet name="Додаток 2" sheetId="2" r:id="rId2"/>
    <sheet name="Додаток 3 " sheetId="3" r:id="rId3"/>
  </sheets>
  <definedNames>
    <definedName name="Z_7527418A_A66E_4095_9C86_7BCA8FE73660_.wvu.PrintArea" localSheetId="0" hidden="1">'Додаток 1'!$A$3:$E$32</definedName>
    <definedName name="Z_7527418A_A66E_4095_9C86_7BCA8FE73660_.wvu.PrintArea" localSheetId="1" hidden="1">'Додаток 2'!$A$3:$E$28</definedName>
    <definedName name="Z_7527418A_A66E_4095_9C86_7BCA8FE73660_.wvu.PrintArea" localSheetId="2" hidden="1">'Додаток 3 '!$A$3:$F$22</definedName>
    <definedName name="Z_7527418A_A66E_4095_9C86_7BCA8FE73660_.wvu.PrintTitles" localSheetId="2" hidden="1">'Додаток 3 '!$7:$7</definedName>
    <definedName name="Z_FDB12678_13E7_4737_AE1F_A133BBBA8508_.wvu.PrintArea" localSheetId="0" hidden="1">'Додаток 1'!$A$3:$E$32</definedName>
    <definedName name="Z_FDB12678_13E7_4737_AE1F_A133BBBA8508_.wvu.PrintArea" localSheetId="1" hidden="1">'Додаток 2'!$A$3:$E$28</definedName>
    <definedName name="Z_FDB12678_13E7_4737_AE1F_A133BBBA8508_.wvu.PrintArea" localSheetId="2" hidden="1">'Додаток 3 '!$A$3:$F$22</definedName>
    <definedName name="Z_FDB12678_13E7_4737_AE1F_A133BBBA8508_.wvu.PrintTitles" localSheetId="2" hidden="1">'Додаток 3 '!$7:$7</definedName>
    <definedName name="_xlnm.Print_Titles" localSheetId="2">'Додаток 3 '!$7:$7</definedName>
    <definedName name="_xlnm.Print_Area" localSheetId="0">'Додаток 1'!$A$1:$E$32</definedName>
    <definedName name="_xlnm.Print_Area" localSheetId="1">'Додаток 2'!$A$1:$E$28</definedName>
    <definedName name="_xlnm.Print_Area" localSheetId="2">'Додаток 3 '!$A$1:$F$22</definedName>
  </definedNames>
  <calcPr fullCalcOnLoad="1"/>
</workbook>
</file>

<file path=xl/sharedStrings.xml><?xml version="1.0" encoding="utf-8"?>
<sst xmlns="http://schemas.openxmlformats.org/spreadsheetml/2006/main" count="94" uniqueCount="68">
  <si>
    <t>Показник</t>
  </si>
  <si>
    <r>
      <t>2019 рік</t>
    </r>
    <r>
      <rPr>
        <sz val="14"/>
        <rFont val="Arial Cyr"/>
        <family val="0"/>
      </rPr>
      <t>¹</t>
    </r>
  </si>
  <si>
    <r>
      <t>2020 рік</t>
    </r>
    <r>
      <rPr>
        <sz val="14"/>
        <rFont val="Arial Cyr"/>
        <family val="0"/>
      </rPr>
      <t>²</t>
    </r>
  </si>
  <si>
    <r>
      <t>2021 рік</t>
    </r>
    <r>
      <rPr>
        <sz val="14"/>
        <rFont val="Arial Cyr"/>
        <family val="0"/>
      </rPr>
      <t>³</t>
    </r>
  </si>
  <si>
    <r>
      <t>2022 рік</t>
    </r>
    <r>
      <rPr>
        <sz val="14"/>
        <rFont val="Arial Cyr"/>
        <family val="0"/>
      </rPr>
      <t>³</t>
    </r>
  </si>
  <si>
    <t>грн.</t>
  </si>
  <si>
    <t>Загальний фонд</t>
  </si>
  <si>
    <t>Доходи (з трансфертами)</t>
  </si>
  <si>
    <t>Видатки (з трансфертами)</t>
  </si>
  <si>
    <t>Кредитування усього, у тому числі:</t>
  </si>
  <si>
    <t>- надання кредитів з бюджету</t>
  </si>
  <si>
    <t>- повернення кредитів з бюджету</t>
  </si>
  <si>
    <t>Спеціальний фонд</t>
  </si>
  <si>
    <t>Разом</t>
  </si>
  <si>
    <t>¹- показники, визначені в рішенні про місцевий бюджет на 2019 рік, з врахуванням внесених змін до нього</t>
  </si>
  <si>
    <t>³- індикативні прогнозні показники місцевого бюджету на 2021-2022 роки</t>
  </si>
  <si>
    <t>Загальний обсяг доходів, усього у тому числі:</t>
  </si>
  <si>
    <t>податкові надходження, усього з них:</t>
  </si>
  <si>
    <t>міжбюджетні трансферти, усього з них:</t>
  </si>
  <si>
    <t>неподаткові надходження, усього з них:</t>
  </si>
  <si>
    <t>Код відомчої класифікації</t>
  </si>
  <si>
    <t>Х</t>
  </si>
  <si>
    <t>Усього</t>
  </si>
  <si>
    <t>РАЗОМ</t>
  </si>
  <si>
    <t>субвенції</t>
  </si>
  <si>
    <t>власні надходження бюджетних установ</t>
  </si>
  <si>
    <t>всього надходжень (без трансфертів)</t>
  </si>
  <si>
    <t>Фінансування (дефіцит "-"/ профіцит"+")</t>
  </si>
  <si>
    <r>
      <t>2019 рік</t>
    </r>
    <r>
      <rPr>
        <sz val="16"/>
        <rFont val="Arial Cyr"/>
        <family val="0"/>
      </rPr>
      <t>¹</t>
    </r>
  </si>
  <si>
    <r>
      <t>2020 рік</t>
    </r>
    <r>
      <rPr>
        <sz val="16"/>
        <rFont val="Arial Cyr"/>
        <family val="0"/>
      </rPr>
      <t>²</t>
    </r>
  </si>
  <si>
    <r>
      <t>2021 рік</t>
    </r>
    <r>
      <rPr>
        <sz val="16"/>
        <rFont val="Arial Cyr"/>
        <family val="0"/>
      </rPr>
      <t>³</t>
    </r>
  </si>
  <si>
    <r>
      <t>2022 рік</t>
    </r>
    <r>
      <rPr>
        <sz val="16"/>
        <rFont val="Arial Cyr"/>
        <family val="0"/>
      </rPr>
      <t>³</t>
    </r>
  </si>
  <si>
    <t>2019 рік¹</t>
  </si>
  <si>
    <t>2020 рік²</t>
  </si>
  <si>
    <t>2021 рік³</t>
  </si>
  <si>
    <t>2022 рік³</t>
  </si>
  <si>
    <t>інші доходи (доходи від операцій з капіталом)</t>
  </si>
  <si>
    <t xml:space="preserve"> </t>
  </si>
  <si>
    <t>²- показники, визначені в проєкті рішення про місцевий бюджет на 2020 рік</t>
  </si>
  <si>
    <t>Найменування головного розпорядника коштів сільського бюджету</t>
  </si>
  <si>
    <t>Основні показники місцевого бюджету міста Попасна на 2019-2022 роки</t>
  </si>
  <si>
    <t>Доходи місцевого бюджету міста Попасна на 2019-2022 роки</t>
  </si>
  <si>
    <t xml:space="preserve"> дотація</t>
  </si>
  <si>
    <t>єдиний податок</t>
  </si>
  <si>
    <t>акциз</t>
  </si>
  <si>
    <t>податок на майно</t>
  </si>
  <si>
    <t>Державне управління</t>
  </si>
  <si>
    <t>0100</t>
  </si>
  <si>
    <t>3000</t>
  </si>
  <si>
    <t>Соціальний захист та соціальне забезпечення</t>
  </si>
  <si>
    <t>4000</t>
  </si>
  <si>
    <t>Культура і мистецтво</t>
  </si>
  <si>
    <t>6000</t>
  </si>
  <si>
    <t>Житлово-комунальне господарство (благоустрій)</t>
  </si>
  <si>
    <t>7000</t>
  </si>
  <si>
    <t>Економічна діяльність</t>
  </si>
  <si>
    <t>8000</t>
  </si>
  <si>
    <t>Інша діяльність</t>
  </si>
  <si>
    <t xml:space="preserve">    Кредитування</t>
  </si>
  <si>
    <t>5000</t>
  </si>
  <si>
    <t>Фізична культура і спорт</t>
  </si>
  <si>
    <t>Видатки та надання кредитів головних розпорядників коштів місцевого бюджету міста Попасна  на 2019-2022 роки</t>
  </si>
  <si>
    <t>Додаток № 1</t>
  </si>
  <si>
    <t>до рішення міської ради</t>
  </si>
  <si>
    <t>20  грудня  2019 р.№111/</t>
  </si>
  <si>
    <t>Додаток № 2</t>
  </si>
  <si>
    <t xml:space="preserve">                       20  грудня  2019 р.№111/</t>
  </si>
  <si>
    <t>Додаток № 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</si>
</sst>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_-* #,##0\ _₴_-;\-* #,##0\ _₴_-;_-* &quot;-&quot;\ _₴_-;_-@_-"/>
    <numFmt numFmtId="187" formatCode="_-* #,##0.00\ _₴_-;\-* #,##0.00\ _₴_-;_-* &quot;-&quot;??\ _₴_-;_-@_-"/>
    <numFmt numFmtId="188" formatCode="0.0"/>
    <numFmt numFmtId="189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color indexed="10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0" fontId="2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53" applyFont="1" applyAlignment="1">
      <alignment horizontal="left" wrapText="1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0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Zeros="0" view="pageBreakPreview" zoomScale="60" zoomScalePageLayoutView="0" workbookViewId="0" topLeftCell="A1">
      <selection activeCell="E46" sqref="E46"/>
    </sheetView>
  </sheetViews>
  <sheetFormatPr defaultColWidth="9.00390625" defaultRowHeight="12.75"/>
  <cols>
    <col min="1" max="1" width="61.25390625" style="1" customWidth="1"/>
    <col min="2" max="2" width="27.00390625" style="1" customWidth="1"/>
    <col min="3" max="3" width="24.75390625" style="1" customWidth="1"/>
    <col min="4" max="4" width="28.25390625" style="1" customWidth="1"/>
    <col min="5" max="5" width="25.00390625" style="1" customWidth="1"/>
    <col min="6" max="16384" width="9.125" style="1" customWidth="1"/>
  </cols>
  <sheetData>
    <row r="1" spans="4:6" ht="18.75">
      <c r="D1" s="35" t="s">
        <v>62</v>
      </c>
      <c r="E1" s="35"/>
      <c r="F1" s="35"/>
    </row>
    <row r="2" spans="4:6" ht="18.75">
      <c r="D2" s="38" t="s">
        <v>63</v>
      </c>
      <c r="E2" s="38"/>
      <c r="F2" s="38"/>
    </row>
    <row r="3" spans="4:6" ht="21" customHeight="1">
      <c r="D3" s="36" t="s">
        <v>64</v>
      </c>
      <c r="E3" s="36"/>
      <c r="F3" s="36"/>
    </row>
    <row r="4" ht="21" customHeight="1"/>
    <row r="5" spans="1:5" ht="21" customHeight="1">
      <c r="A5" s="41" t="s">
        <v>40</v>
      </c>
      <c r="B5" s="41"/>
      <c r="C5" s="41"/>
      <c r="D5" s="41"/>
      <c r="E5" s="41"/>
    </row>
    <row r="6" ht="18.75">
      <c r="E6" s="2" t="s">
        <v>5</v>
      </c>
    </row>
    <row r="7" spans="1:5" ht="18.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</row>
    <row r="8" spans="1:5" ht="18.75">
      <c r="A8" s="42" t="s">
        <v>6</v>
      </c>
      <c r="B8" s="42"/>
      <c r="C8" s="42"/>
      <c r="D8" s="42"/>
      <c r="E8" s="42"/>
    </row>
    <row r="9" spans="1:5" ht="21.75" customHeight="1">
      <c r="A9" s="32" t="s">
        <v>7</v>
      </c>
      <c r="B9" s="33">
        <v>27249021</v>
      </c>
      <c r="C9" s="33">
        <v>19251000</v>
      </c>
      <c r="D9" s="33">
        <f>C9*105.6%</f>
        <v>20329056</v>
      </c>
      <c r="E9" s="33">
        <f>D9*105.3%</f>
        <v>21406495.968</v>
      </c>
    </row>
    <row r="10" spans="1:5" ht="21.75" customHeight="1">
      <c r="A10" s="32" t="s">
        <v>8</v>
      </c>
      <c r="B10" s="33">
        <v>19422069</v>
      </c>
      <c r="C10" s="33">
        <v>19251000</v>
      </c>
      <c r="D10" s="33">
        <f>C10*105.6%</f>
        <v>20329056</v>
      </c>
      <c r="E10" s="33">
        <f>D10*105.3%</f>
        <v>21406495.968</v>
      </c>
    </row>
    <row r="11" spans="1:5" ht="21.75" customHeight="1">
      <c r="A11" s="32" t="s">
        <v>9</v>
      </c>
      <c r="B11" s="33">
        <f>SUM(B12:B13)</f>
        <v>0</v>
      </c>
      <c r="C11" s="33">
        <f>SUM(C12:C13)</f>
        <v>0</v>
      </c>
      <c r="D11" s="33">
        <f>SUM(D12:D13)</f>
        <v>0</v>
      </c>
      <c r="E11" s="33">
        <f>SUM(E12:E13)</f>
        <v>0</v>
      </c>
    </row>
    <row r="12" spans="1:5" ht="21.75" customHeight="1">
      <c r="A12" s="34" t="s">
        <v>10</v>
      </c>
      <c r="B12" s="33"/>
      <c r="C12" s="33"/>
      <c r="D12" s="33"/>
      <c r="E12" s="33"/>
    </row>
    <row r="13" spans="1:5" ht="21.75" customHeight="1">
      <c r="A13" s="34" t="s">
        <v>11</v>
      </c>
      <c r="B13" s="33"/>
      <c r="C13" s="33"/>
      <c r="D13" s="33"/>
      <c r="E13" s="33"/>
    </row>
    <row r="14" spans="1:7" ht="21.75" customHeight="1">
      <c r="A14" s="32" t="s">
        <v>27</v>
      </c>
      <c r="B14" s="33">
        <f>B9-B10-B11</f>
        <v>7826952</v>
      </c>
      <c r="C14" s="33">
        <f>C9-C10-C11</f>
        <v>0</v>
      </c>
      <c r="D14" s="33">
        <f>D9-D10-D11</f>
        <v>0</v>
      </c>
      <c r="E14" s="33">
        <f>E9-E10-E11</f>
        <v>0</v>
      </c>
      <c r="G14" s="1" t="s">
        <v>37</v>
      </c>
    </row>
    <row r="15" spans="1:5" ht="18.75">
      <c r="A15" s="43" t="s">
        <v>12</v>
      </c>
      <c r="B15" s="43"/>
      <c r="C15" s="43"/>
      <c r="D15" s="43"/>
      <c r="E15" s="43"/>
    </row>
    <row r="16" spans="1:5" ht="21.75" customHeight="1">
      <c r="A16" s="32" t="s">
        <v>7</v>
      </c>
      <c r="B16" s="33">
        <v>13931152</v>
      </c>
      <c r="C16" s="33">
        <v>85000</v>
      </c>
      <c r="D16" s="33">
        <f>C16*105.6%</f>
        <v>89760</v>
      </c>
      <c r="E16" s="33">
        <f>D16*105.3%</f>
        <v>94517.28</v>
      </c>
    </row>
    <row r="17" spans="1:5" ht="21.75" customHeight="1">
      <c r="A17" s="32" t="s">
        <v>8</v>
      </c>
      <c r="B17" s="33">
        <v>22954880</v>
      </c>
      <c r="C17" s="33">
        <v>85000</v>
      </c>
      <c r="D17" s="33">
        <f>C17*105.6%</f>
        <v>89760</v>
      </c>
      <c r="E17" s="33">
        <f>D17*105.3%</f>
        <v>94517.28</v>
      </c>
    </row>
    <row r="18" spans="1:5" ht="21.75" customHeight="1">
      <c r="A18" s="17" t="s">
        <v>9</v>
      </c>
      <c r="B18" s="28">
        <f>SUM(B19:B20)</f>
        <v>0</v>
      </c>
      <c r="C18" s="28">
        <f>SUM(C19:C20)</f>
        <v>0</v>
      </c>
      <c r="D18" s="28">
        <f>SUM(D19:D20)</f>
        <v>0</v>
      </c>
      <c r="E18" s="28">
        <f>SUM(E19:E20)</f>
        <v>0</v>
      </c>
    </row>
    <row r="19" spans="1:5" ht="21.75" customHeight="1">
      <c r="A19" s="26" t="s">
        <v>10</v>
      </c>
      <c r="B19" s="28"/>
      <c r="C19" s="28"/>
      <c r="D19" s="28"/>
      <c r="E19" s="28"/>
    </row>
    <row r="20" spans="1:5" ht="21.75" customHeight="1">
      <c r="A20" s="26" t="s">
        <v>11</v>
      </c>
      <c r="B20" s="28"/>
      <c r="C20" s="28"/>
      <c r="D20" s="28"/>
      <c r="E20" s="28"/>
    </row>
    <row r="21" spans="1:5" ht="21.75" customHeight="1">
      <c r="A21" s="17" t="s">
        <v>27</v>
      </c>
      <c r="B21" s="28">
        <f>B16-B17-B18</f>
        <v>-9023728</v>
      </c>
      <c r="C21" s="28">
        <f>C16-C17-C18</f>
        <v>0</v>
      </c>
      <c r="D21" s="28">
        <f>D16-D17-D18</f>
        <v>0</v>
      </c>
      <c r="E21" s="28">
        <f>E16-E17-E18</f>
        <v>0</v>
      </c>
    </row>
    <row r="22" spans="1:5" ht="18.75">
      <c r="A22" s="44" t="s">
        <v>13</v>
      </c>
      <c r="B22" s="44"/>
      <c r="C22" s="44"/>
      <c r="D22" s="44"/>
      <c r="E22" s="44"/>
    </row>
    <row r="23" spans="1:5" ht="24" customHeight="1">
      <c r="A23" s="17" t="s">
        <v>7</v>
      </c>
      <c r="B23" s="28">
        <f aca="true" t="shared" si="0" ref="B23:E24">B9+B16</f>
        <v>41180173</v>
      </c>
      <c r="C23" s="28">
        <f t="shared" si="0"/>
        <v>19336000</v>
      </c>
      <c r="D23" s="28">
        <f t="shared" si="0"/>
        <v>20418816</v>
      </c>
      <c r="E23" s="28">
        <f t="shared" si="0"/>
        <v>21501013.248</v>
      </c>
    </row>
    <row r="24" spans="1:5" ht="24" customHeight="1">
      <c r="A24" s="17" t="s">
        <v>8</v>
      </c>
      <c r="B24" s="28">
        <f t="shared" si="0"/>
        <v>42376949</v>
      </c>
      <c r="C24" s="28">
        <f t="shared" si="0"/>
        <v>19336000</v>
      </c>
      <c r="D24" s="28">
        <f t="shared" si="0"/>
        <v>20418816</v>
      </c>
      <c r="E24" s="28">
        <f t="shared" si="0"/>
        <v>21501013.248</v>
      </c>
    </row>
    <row r="25" spans="1:5" ht="24" customHeight="1">
      <c r="A25" s="17" t="s">
        <v>9</v>
      </c>
      <c r="B25" s="28">
        <f>SUM(B26:B27)</f>
        <v>0</v>
      </c>
      <c r="C25" s="28">
        <f>SUM(C26:C27)</f>
        <v>0</v>
      </c>
      <c r="D25" s="28">
        <f>SUM(D26:D27)</f>
        <v>0</v>
      </c>
      <c r="E25" s="28">
        <f>SUM(E26:E27)</f>
        <v>0</v>
      </c>
    </row>
    <row r="26" spans="1:5" ht="24" customHeight="1">
      <c r="A26" s="26" t="s">
        <v>10</v>
      </c>
      <c r="B26" s="28">
        <f aca="true" t="shared" si="1" ref="B26:E27">B12+B19</f>
        <v>0</v>
      </c>
      <c r="C26" s="28">
        <f t="shared" si="1"/>
        <v>0</v>
      </c>
      <c r="D26" s="28">
        <f t="shared" si="1"/>
        <v>0</v>
      </c>
      <c r="E26" s="28">
        <f t="shared" si="1"/>
        <v>0</v>
      </c>
    </row>
    <row r="27" spans="1:5" ht="24" customHeight="1">
      <c r="A27" s="26" t="s">
        <v>11</v>
      </c>
      <c r="B27" s="28">
        <f t="shared" si="1"/>
        <v>0</v>
      </c>
      <c r="C27" s="28">
        <f t="shared" si="1"/>
        <v>0</v>
      </c>
      <c r="D27" s="28">
        <f t="shared" si="1"/>
        <v>0</v>
      </c>
      <c r="E27" s="28">
        <f t="shared" si="1"/>
        <v>0</v>
      </c>
    </row>
    <row r="28" spans="1:5" ht="24" customHeight="1">
      <c r="A28" s="17" t="s">
        <v>27</v>
      </c>
      <c r="B28" s="28">
        <f>B24+B25-B23</f>
        <v>1196776</v>
      </c>
      <c r="C28" s="29">
        <f>C24+C25-C23</f>
        <v>0</v>
      </c>
      <c r="D28" s="29">
        <f>D24+D25-D23</f>
        <v>0</v>
      </c>
      <c r="E28" s="29">
        <f>E24+E25-E23</f>
        <v>0</v>
      </c>
    </row>
    <row r="29" spans="2:5" ht="14.25" customHeight="1">
      <c r="B29" s="8"/>
      <c r="C29" s="8"/>
      <c r="D29" s="8"/>
      <c r="E29" s="8"/>
    </row>
    <row r="30" spans="1:5" ht="14.25" customHeight="1">
      <c r="A30" s="39" t="s">
        <v>14</v>
      </c>
      <c r="B30" s="39"/>
      <c r="C30" s="39"/>
      <c r="D30" s="39"/>
      <c r="E30" s="39"/>
    </row>
    <row r="31" spans="1:5" ht="18.75" customHeight="1">
      <c r="A31" s="40" t="s">
        <v>38</v>
      </c>
      <c r="B31" s="40"/>
      <c r="C31" s="40"/>
      <c r="D31" s="40"/>
      <c r="E31" s="40"/>
    </row>
    <row r="32" ht="18.75">
      <c r="A32" s="4" t="s">
        <v>15</v>
      </c>
    </row>
    <row r="33" spans="2:5" ht="18.75">
      <c r="B33" s="6">
        <f>B23-'Додаток 2'!B8</f>
        <v>0</v>
      </c>
      <c r="C33" s="6"/>
      <c r="D33" s="6"/>
      <c r="E33" s="6"/>
    </row>
    <row r="34" spans="3:5" ht="18.75">
      <c r="C34" s="6"/>
      <c r="D34" s="6"/>
      <c r="E34" s="6"/>
    </row>
    <row r="35" spans="3:5" ht="18.75">
      <c r="C35" s="6"/>
      <c r="D35" s="6"/>
      <c r="E35" s="6"/>
    </row>
    <row r="37" ht="18.75">
      <c r="D37" s="6"/>
    </row>
    <row r="38" spans="3:5" ht="18.75">
      <c r="C38" s="6"/>
      <c r="D38" s="6"/>
      <c r="E38" s="6"/>
    </row>
  </sheetData>
  <sheetProtection/>
  <mergeCells count="7">
    <mergeCell ref="D2:F2"/>
    <mergeCell ref="A30:E30"/>
    <mergeCell ref="A31:E31"/>
    <mergeCell ref="A5:E5"/>
    <mergeCell ref="A8:E8"/>
    <mergeCell ref="A15:E15"/>
    <mergeCell ref="A22:E22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60" zoomScalePageLayoutView="0" workbookViewId="0" topLeftCell="A1">
      <selection activeCell="C8" sqref="C8"/>
    </sheetView>
  </sheetViews>
  <sheetFormatPr defaultColWidth="9.00390625" defaultRowHeight="12.75"/>
  <cols>
    <col min="1" max="1" width="55.75390625" style="1" customWidth="1"/>
    <col min="2" max="2" width="23.375" style="1" customWidth="1"/>
    <col min="3" max="3" width="26.875" style="1" customWidth="1"/>
    <col min="4" max="4" width="26.375" style="1" customWidth="1"/>
    <col min="5" max="5" width="23.00390625" style="1" customWidth="1"/>
    <col min="6" max="6" width="9.125" style="1" customWidth="1"/>
    <col min="7" max="7" width="11.625" style="1" bestFit="1" customWidth="1"/>
    <col min="8" max="8" width="15.875" style="1" customWidth="1"/>
    <col min="9" max="9" width="16.25390625" style="1" customWidth="1"/>
    <col min="10" max="10" width="14.375" style="1" bestFit="1" customWidth="1"/>
    <col min="11" max="16384" width="9.125" style="1" customWidth="1"/>
  </cols>
  <sheetData>
    <row r="1" ht="18.75">
      <c r="D1" s="1" t="s">
        <v>65</v>
      </c>
    </row>
    <row r="2" ht="18.75">
      <c r="D2" s="1" t="s">
        <v>63</v>
      </c>
    </row>
    <row r="3" spans="4:5" ht="18.75">
      <c r="D3" s="9" t="s">
        <v>64</v>
      </c>
      <c r="E3" s="9"/>
    </row>
    <row r="5" spans="1:5" ht="18.75">
      <c r="A5" s="45" t="s">
        <v>41</v>
      </c>
      <c r="B5" s="45"/>
      <c r="C5" s="45"/>
      <c r="D5" s="45"/>
      <c r="E5" s="45"/>
    </row>
    <row r="6" ht="18.75">
      <c r="E6" s="2" t="s">
        <v>5</v>
      </c>
    </row>
    <row r="7" spans="1:5" ht="20.25">
      <c r="A7" s="3" t="s">
        <v>0</v>
      </c>
      <c r="B7" s="10" t="s">
        <v>28</v>
      </c>
      <c r="C7" s="10" t="s">
        <v>29</v>
      </c>
      <c r="D7" s="10" t="s">
        <v>30</v>
      </c>
      <c r="E7" s="10" t="s">
        <v>31</v>
      </c>
    </row>
    <row r="8" spans="1:9" ht="38.25" customHeight="1">
      <c r="A8" s="15" t="s">
        <v>16</v>
      </c>
      <c r="B8" s="16">
        <f>B9+B13+B18+B21</f>
        <v>41180173</v>
      </c>
      <c r="C8" s="16">
        <f>C9+C13+C18+C21</f>
        <v>19336000</v>
      </c>
      <c r="D8" s="16">
        <f>D9+D13+D18+D21</f>
        <v>20524415.576</v>
      </c>
      <c r="E8" s="16">
        <f>E9+E13+E18+E21</f>
        <v>21612210.214528</v>
      </c>
      <c r="H8" s="6"/>
      <c r="I8" s="6"/>
    </row>
    <row r="9" spans="1:10" ht="21.75" customHeight="1">
      <c r="A9" s="17" t="s">
        <v>18</v>
      </c>
      <c r="B9" s="16">
        <f>SUM(B10:B11)</f>
        <v>21243978</v>
      </c>
      <c r="C9" s="16">
        <f>SUM(C10:C11)</f>
        <v>95546</v>
      </c>
      <c r="D9" s="16">
        <f>SUM(D10:D11)</f>
        <v>100896.576</v>
      </c>
      <c r="E9" s="16">
        <f>SUM(E10:E11)</f>
        <v>106244.094528</v>
      </c>
      <c r="I9" s="6"/>
      <c r="J9" s="6"/>
    </row>
    <row r="10" spans="1:5" ht="21.75" customHeight="1">
      <c r="A10" s="17" t="s">
        <v>42</v>
      </c>
      <c r="B10" s="16">
        <v>8239612</v>
      </c>
      <c r="C10" s="16"/>
      <c r="D10" s="27"/>
      <c r="E10" s="27"/>
    </row>
    <row r="11" spans="1:5" ht="21.75" customHeight="1">
      <c r="A11" s="26" t="s">
        <v>24</v>
      </c>
      <c r="B11" s="16">
        <v>13004366</v>
      </c>
      <c r="C11" s="16">
        <v>95546</v>
      </c>
      <c r="D11" s="27">
        <f>C11*105.6%</f>
        <v>100896.576</v>
      </c>
      <c r="E11" s="27">
        <f>D11*105.3%</f>
        <v>106244.094528</v>
      </c>
    </row>
    <row r="12" spans="1:5" ht="21.75" customHeight="1">
      <c r="A12" s="26"/>
      <c r="B12" s="16"/>
      <c r="C12" s="16"/>
      <c r="D12" s="27"/>
      <c r="E12" s="27"/>
    </row>
    <row r="13" spans="1:9" ht="21.75" customHeight="1">
      <c r="A13" s="26" t="s">
        <v>17</v>
      </c>
      <c r="B13" s="16">
        <v>17925215</v>
      </c>
      <c r="C13" s="16">
        <v>18650454</v>
      </c>
      <c r="D13" s="27">
        <v>19800479</v>
      </c>
      <c r="E13" s="27">
        <v>20849905</v>
      </c>
      <c r="H13" s="6"/>
      <c r="I13" s="6"/>
    </row>
    <row r="14" spans="1:8" ht="21.75" customHeight="1">
      <c r="A14" s="17" t="s">
        <v>45</v>
      </c>
      <c r="B14" s="16">
        <v>12343523</v>
      </c>
      <c r="C14" s="16">
        <v>12039292</v>
      </c>
      <c r="D14" s="16">
        <f aca="true" t="shared" si="0" ref="C14:D16">C14*105.6%</f>
        <v>12713492.352</v>
      </c>
      <c r="E14" s="16">
        <f>D14*105.3%</f>
        <v>13387307.446656</v>
      </c>
      <c r="H14" s="6"/>
    </row>
    <row r="15" spans="1:8" ht="21.75" customHeight="1">
      <c r="A15" s="17" t="s">
        <v>43</v>
      </c>
      <c r="B15" s="16">
        <v>4278625</v>
      </c>
      <c r="C15" s="16">
        <f t="shared" si="0"/>
        <v>4518228</v>
      </c>
      <c r="D15" s="16">
        <f t="shared" si="0"/>
        <v>4771248.768</v>
      </c>
      <c r="E15" s="16">
        <f>D15*105.3%</f>
        <v>5024124.952704</v>
      </c>
      <c r="H15" s="6"/>
    </row>
    <row r="16" spans="1:8" ht="21.75" customHeight="1">
      <c r="A16" s="17" t="s">
        <v>44</v>
      </c>
      <c r="B16" s="16">
        <v>1910922</v>
      </c>
      <c r="C16" s="16">
        <f t="shared" si="0"/>
        <v>2017933.632</v>
      </c>
      <c r="D16" s="16">
        <f t="shared" si="0"/>
        <v>2130937.915392</v>
      </c>
      <c r="E16" s="16">
        <f>D16*105.3%</f>
        <v>2243877.6249077762</v>
      </c>
      <c r="H16" s="6"/>
    </row>
    <row r="17" spans="1:5" ht="21.75" customHeight="1">
      <c r="A17" s="17"/>
      <c r="B17" s="16"/>
      <c r="C17" s="16"/>
      <c r="D17" s="27"/>
      <c r="E17" s="27"/>
    </row>
    <row r="18" spans="1:5" ht="21.75" customHeight="1">
      <c r="A18" s="17" t="s">
        <v>19</v>
      </c>
      <c r="B18" s="16">
        <v>1890114</v>
      </c>
      <c r="C18" s="16">
        <v>590000</v>
      </c>
      <c r="D18" s="27">
        <f>C18*105.6%</f>
        <v>623040</v>
      </c>
      <c r="E18" s="27">
        <f>D18*105.3%</f>
        <v>656061.12</v>
      </c>
    </row>
    <row r="19" spans="1:5" ht="21.75" customHeight="1">
      <c r="A19" s="17" t="s">
        <v>25</v>
      </c>
      <c r="B19" s="16">
        <v>969263</v>
      </c>
      <c r="C19" s="16">
        <v>10000</v>
      </c>
      <c r="D19" s="27">
        <v>15000</v>
      </c>
      <c r="E19" s="27">
        <v>17000</v>
      </c>
    </row>
    <row r="20" spans="1:5" ht="21.75" customHeight="1">
      <c r="A20" s="26"/>
      <c r="B20" s="16"/>
      <c r="C20" s="16"/>
      <c r="D20" s="27"/>
      <c r="E20" s="27" t="s">
        <v>37</v>
      </c>
    </row>
    <row r="21" spans="1:5" ht="21.75" customHeight="1">
      <c r="A21" s="26" t="s">
        <v>36</v>
      </c>
      <c r="B21" s="16">
        <v>120866</v>
      </c>
      <c r="C21" s="16"/>
      <c r="D21" s="27"/>
      <c r="E21" s="27"/>
    </row>
    <row r="22" spans="1:5" ht="21.75" customHeight="1">
      <c r="A22" s="17" t="s">
        <v>26</v>
      </c>
      <c r="B22" s="16">
        <f>B13+B18+B21</f>
        <v>19936195</v>
      </c>
      <c r="C22" s="16">
        <f>C13+C18+C21</f>
        <v>19240454</v>
      </c>
      <c r="D22" s="16">
        <f>D13+D18+D21</f>
        <v>20423519</v>
      </c>
      <c r="E22" s="16">
        <f>E13+E18+E21</f>
        <v>21505966.12</v>
      </c>
    </row>
    <row r="23" spans="1:5" ht="21.75" customHeight="1">
      <c r="A23" s="5"/>
      <c r="B23" s="13"/>
      <c r="C23" s="13"/>
      <c r="D23" s="13"/>
      <c r="E23" s="13"/>
    </row>
    <row r="24" spans="1:5" ht="21.75" customHeight="1">
      <c r="A24" s="5"/>
      <c r="B24" s="13"/>
      <c r="C24" s="13"/>
      <c r="D24" s="13"/>
      <c r="E24" s="13"/>
    </row>
    <row r="25" spans="2:5" ht="18.75">
      <c r="B25" s="6"/>
      <c r="C25" s="6"/>
      <c r="D25" s="6"/>
      <c r="E25" s="6"/>
    </row>
    <row r="26" spans="1:5" ht="30.75" customHeight="1">
      <c r="A26" s="40" t="s">
        <v>14</v>
      </c>
      <c r="B26" s="40"/>
      <c r="C26" s="40"/>
      <c r="D26" s="40"/>
      <c r="E26" s="40"/>
    </row>
    <row r="27" spans="1:5" ht="18.75" customHeight="1">
      <c r="A27" s="40" t="s">
        <v>38</v>
      </c>
      <c r="B27" s="40"/>
      <c r="C27" s="40"/>
      <c r="D27" s="40"/>
      <c r="E27" s="40"/>
    </row>
    <row r="28" ht="18.75">
      <c r="A28" s="4" t="s">
        <v>15</v>
      </c>
    </row>
    <row r="29" spans="2:5" ht="18.75">
      <c r="B29" s="6"/>
      <c r="C29" s="6"/>
      <c r="D29" s="6"/>
      <c r="E29" s="6"/>
    </row>
    <row r="30" spans="2:5" ht="18.75">
      <c r="B30" s="7"/>
      <c r="C30" s="7"/>
      <c r="D30" s="7"/>
      <c r="E30" s="7"/>
    </row>
    <row r="33" ht="18.75">
      <c r="C33" s="7"/>
    </row>
    <row r="34" ht="18.75">
      <c r="C34" s="7"/>
    </row>
    <row r="36" spans="4:5" ht="18.75">
      <c r="D36" s="7"/>
      <c r="E36" s="12"/>
    </row>
    <row r="37" spans="4:5" ht="18.75">
      <c r="D37" s="7"/>
      <c r="E37" s="12"/>
    </row>
    <row r="38" spans="4:5" ht="18.75">
      <c r="D38" s="7"/>
      <c r="E38" s="7"/>
    </row>
  </sheetData>
  <sheetProtection/>
  <mergeCells count="3">
    <mergeCell ref="A26:E26"/>
    <mergeCell ref="A27:E27"/>
    <mergeCell ref="A5:E5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60" zoomScalePageLayoutView="0" workbookViewId="0" topLeftCell="A1">
      <selection activeCell="D1" sqref="D1"/>
    </sheetView>
  </sheetViews>
  <sheetFormatPr defaultColWidth="9.00390625" defaultRowHeight="12.75"/>
  <cols>
    <col min="1" max="1" width="13.125" style="9" customWidth="1"/>
    <col min="2" max="2" width="50.875" style="1" customWidth="1"/>
    <col min="3" max="3" width="17.625" style="1" customWidth="1"/>
    <col min="4" max="4" width="15.625" style="1" customWidth="1"/>
    <col min="5" max="5" width="16.25390625" style="1" customWidth="1"/>
    <col min="6" max="6" width="16.375" style="1" customWidth="1"/>
    <col min="7" max="7" width="21.875" style="1" customWidth="1"/>
    <col min="8" max="16384" width="9.125" style="1" customWidth="1"/>
  </cols>
  <sheetData>
    <row r="1" ht="18.75">
      <c r="D1" s="1" t="s">
        <v>67</v>
      </c>
    </row>
    <row r="2" ht="18.75">
      <c r="D2" s="1" t="s">
        <v>63</v>
      </c>
    </row>
    <row r="3" spans="4:6" ht="18.75" customHeight="1">
      <c r="D3" s="9" t="s">
        <v>66</v>
      </c>
      <c r="E3" s="37"/>
      <c r="F3" s="37"/>
    </row>
    <row r="5" spans="1:6" ht="45.75" customHeight="1">
      <c r="A5" s="47" t="s">
        <v>61</v>
      </c>
      <c r="B5" s="47"/>
      <c r="C5" s="47"/>
      <c r="D5" s="47"/>
      <c r="E5" s="47"/>
      <c r="F5" s="47"/>
    </row>
    <row r="6" ht="18.75">
      <c r="F6" s="2" t="s">
        <v>5</v>
      </c>
    </row>
    <row r="7" spans="1:6" ht="47.25">
      <c r="A7" s="22" t="s">
        <v>20</v>
      </c>
      <c r="B7" s="22" t="s">
        <v>39</v>
      </c>
      <c r="C7" s="22" t="s">
        <v>32</v>
      </c>
      <c r="D7" s="22" t="s">
        <v>33</v>
      </c>
      <c r="E7" s="22" t="s">
        <v>34</v>
      </c>
      <c r="F7" s="22" t="s">
        <v>35</v>
      </c>
    </row>
    <row r="8" spans="1:6" ht="18.75">
      <c r="A8" s="23" t="s">
        <v>47</v>
      </c>
      <c r="B8" s="15" t="s">
        <v>46</v>
      </c>
      <c r="C8" s="16">
        <v>9440732</v>
      </c>
      <c r="D8" s="16">
        <v>10098567</v>
      </c>
      <c r="E8" s="16">
        <f aca="true" t="shared" si="0" ref="E8:E14">D8*105.6%</f>
        <v>10664086.752</v>
      </c>
      <c r="F8" s="16">
        <f aca="true" t="shared" si="1" ref="F8:F14">E8*105.3%</f>
        <v>11229283.349856</v>
      </c>
    </row>
    <row r="9" spans="1:6" ht="37.5">
      <c r="A9" s="23" t="s">
        <v>48</v>
      </c>
      <c r="B9" s="15" t="s">
        <v>49</v>
      </c>
      <c r="C9" s="16">
        <v>612570</v>
      </c>
      <c r="D9" s="16">
        <v>678000</v>
      </c>
      <c r="E9" s="16">
        <f t="shared" si="0"/>
        <v>715968</v>
      </c>
      <c r="F9" s="16">
        <f t="shared" si="1"/>
        <v>753914.304</v>
      </c>
    </row>
    <row r="10" spans="1:6" ht="18.75">
      <c r="A10" s="24" t="s">
        <v>50</v>
      </c>
      <c r="B10" s="14" t="s">
        <v>51</v>
      </c>
      <c r="C10" s="16">
        <v>516000</v>
      </c>
      <c r="D10" s="16">
        <v>500000</v>
      </c>
      <c r="E10" s="16">
        <f t="shared" si="0"/>
        <v>528000</v>
      </c>
      <c r="F10" s="16">
        <f t="shared" si="1"/>
        <v>555984</v>
      </c>
    </row>
    <row r="11" spans="1:6" ht="18.75">
      <c r="A11" s="24" t="s">
        <v>59</v>
      </c>
      <c r="B11" s="14" t="s">
        <v>60</v>
      </c>
      <c r="C11" s="16">
        <v>10225883</v>
      </c>
      <c r="D11" s="16">
        <v>2168433</v>
      </c>
      <c r="E11" s="16">
        <f t="shared" si="0"/>
        <v>2289865.248</v>
      </c>
      <c r="F11" s="16">
        <f t="shared" si="1"/>
        <v>2411228.106144</v>
      </c>
    </row>
    <row r="12" spans="1:6" ht="37.5">
      <c r="A12" s="23" t="s">
        <v>52</v>
      </c>
      <c r="B12" s="15" t="s">
        <v>53</v>
      </c>
      <c r="C12" s="16">
        <v>17308724</v>
      </c>
      <c r="D12" s="16">
        <v>5356000</v>
      </c>
      <c r="E12" s="16">
        <f t="shared" si="0"/>
        <v>5655936</v>
      </c>
      <c r="F12" s="16">
        <f t="shared" si="1"/>
        <v>5955700.608</v>
      </c>
    </row>
    <row r="13" spans="1:6" ht="18.75">
      <c r="A13" s="23" t="s">
        <v>54</v>
      </c>
      <c r="B13" s="15" t="s">
        <v>55</v>
      </c>
      <c r="C13" s="16">
        <v>4273040</v>
      </c>
      <c r="D13" s="16">
        <v>410000</v>
      </c>
      <c r="E13" s="16">
        <f t="shared" si="0"/>
        <v>432960</v>
      </c>
      <c r="F13" s="16">
        <f t="shared" si="1"/>
        <v>455906.87999999995</v>
      </c>
    </row>
    <row r="14" spans="1:6" ht="18.75">
      <c r="A14" s="24" t="s">
        <v>56</v>
      </c>
      <c r="B14" s="14" t="s">
        <v>57</v>
      </c>
      <c r="C14" s="16"/>
      <c r="D14" s="16">
        <v>125000</v>
      </c>
      <c r="E14" s="16">
        <f t="shared" si="0"/>
        <v>132000</v>
      </c>
      <c r="F14" s="16">
        <f t="shared" si="1"/>
        <v>138996</v>
      </c>
    </row>
    <row r="15" spans="1:6" ht="18.75">
      <c r="A15" s="18" t="s">
        <v>21</v>
      </c>
      <c r="B15" s="19" t="s">
        <v>22</v>
      </c>
      <c r="C15" s="20">
        <f>C8+C9+C10+C12+C13+C14+C11</f>
        <v>42376949</v>
      </c>
      <c r="D15" s="20">
        <f>D8+D9+D10+D12+D13+D14+D11</f>
        <v>19336000</v>
      </c>
      <c r="E15" s="20">
        <f>E8+E9+E10+E12+E13+E14+E11</f>
        <v>20418816</v>
      </c>
      <c r="F15" s="20">
        <f>F8+F9+F10+F12+F13+F14+F11</f>
        <v>21501013.248</v>
      </c>
    </row>
    <row r="16" spans="1:6" ht="18.75">
      <c r="A16" s="18" t="s">
        <v>58</v>
      </c>
      <c r="B16" s="17"/>
      <c r="C16" s="16"/>
      <c r="D16" s="16"/>
      <c r="E16" s="16"/>
      <c r="F16" s="16"/>
    </row>
    <row r="17" spans="1:6" ht="18.75">
      <c r="A17" s="23"/>
      <c r="B17" s="15"/>
      <c r="C17" s="16"/>
      <c r="D17" s="16"/>
      <c r="E17" s="16"/>
      <c r="F17" s="16"/>
    </row>
    <row r="18" spans="1:6" ht="18.75">
      <c r="A18" s="18"/>
      <c r="B18" s="19" t="s">
        <v>22</v>
      </c>
      <c r="C18" s="21"/>
      <c r="D18" s="21"/>
      <c r="E18" s="21"/>
      <c r="F18" s="21"/>
    </row>
    <row r="19" spans="1:6" ht="18.75">
      <c r="A19" s="25" t="s">
        <v>23</v>
      </c>
      <c r="B19" s="19"/>
      <c r="C19" s="21">
        <f>C18+C15</f>
        <v>42376949</v>
      </c>
      <c r="D19" s="21">
        <f>D18+D15</f>
        <v>19336000</v>
      </c>
      <c r="E19" s="21">
        <f>E18+E15</f>
        <v>20418816</v>
      </c>
      <c r="F19" s="21">
        <f>F18+F15</f>
        <v>21501013.248</v>
      </c>
    </row>
    <row r="20" spans="1:6" ht="18.75">
      <c r="A20" s="30" t="s">
        <v>14</v>
      </c>
      <c r="B20" s="30"/>
      <c r="C20" s="30"/>
      <c r="D20" s="31"/>
      <c r="E20" s="31"/>
      <c r="F20" s="11"/>
    </row>
    <row r="21" spans="1:6" ht="18.75">
      <c r="A21" s="40" t="s">
        <v>38</v>
      </c>
      <c r="B21" s="40"/>
      <c r="C21" s="40"/>
      <c r="D21" s="40"/>
      <c r="E21" s="40"/>
      <c r="F21" s="40"/>
    </row>
    <row r="22" spans="1:3" ht="18.75">
      <c r="A22" s="46" t="s">
        <v>15</v>
      </c>
      <c r="B22" s="46"/>
      <c r="C22" s="46"/>
    </row>
    <row r="23" spans="3:6" ht="18.75">
      <c r="C23" s="6"/>
      <c r="D23" s="6"/>
      <c r="F23" s="6"/>
    </row>
    <row r="24" spans="3:6" ht="18.75">
      <c r="C24" s="6"/>
      <c r="D24" s="6"/>
      <c r="E24" s="6"/>
      <c r="F24" s="6"/>
    </row>
    <row r="25" spans="3:6" ht="18.75">
      <c r="C25" s="6"/>
      <c r="D25" s="6"/>
      <c r="E25" s="6"/>
      <c r="F25" s="6"/>
    </row>
    <row r="26" spans="3:6" ht="18.75">
      <c r="C26" s="6"/>
      <c r="D26" s="6"/>
      <c r="E26" s="6"/>
      <c r="F26" s="6"/>
    </row>
    <row r="27" spans="3:6" ht="18.75">
      <c r="C27" s="6"/>
      <c r="D27" s="6"/>
      <c r="E27" s="6"/>
      <c r="F27" s="6"/>
    </row>
  </sheetData>
  <sheetProtection/>
  <mergeCells count="3">
    <mergeCell ref="A22:C22"/>
    <mergeCell ref="A21:F21"/>
    <mergeCell ref="A5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Okapinska</dc:creator>
  <cp:keywords/>
  <dc:description/>
  <cp:lastModifiedBy>Пользователь Windows</cp:lastModifiedBy>
  <cp:lastPrinted>2019-12-17T13:40:26Z</cp:lastPrinted>
  <dcterms:created xsi:type="dcterms:W3CDTF">2019-11-12T07:43:20Z</dcterms:created>
  <dcterms:modified xsi:type="dcterms:W3CDTF">2019-12-17T13:41:26Z</dcterms:modified>
  <cp:category/>
  <cp:version/>
  <cp:contentType/>
  <cp:contentStatus/>
</cp:coreProperties>
</file>